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195" windowHeight="646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8" i="1" l="1"/>
  <c r="B9" i="1"/>
  <c r="B7" i="1"/>
  <c r="G6" i="1"/>
  <c r="F6" i="1"/>
  <c r="C3" i="1"/>
  <c r="B3" i="1"/>
  <c r="C2" i="1"/>
  <c r="I5" i="1" l="1"/>
  <c r="E2" i="1"/>
  <c r="I3" i="1"/>
  <c r="I6" i="1" s="1"/>
  <c r="F13" i="1"/>
  <c r="H13" i="1" s="1"/>
  <c r="D14" i="1"/>
  <c r="B8" i="1"/>
  <c r="B6" i="1"/>
  <c r="D3" i="1"/>
  <c r="B10" i="1" s="1"/>
  <c r="C4" i="1"/>
</calcChain>
</file>

<file path=xl/sharedStrings.xml><?xml version="1.0" encoding="utf-8"?>
<sst xmlns="http://schemas.openxmlformats.org/spreadsheetml/2006/main" count="27" uniqueCount="24">
  <si>
    <t>Malati</t>
  </si>
  <si>
    <t>Sani</t>
  </si>
  <si>
    <t>Test+</t>
  </si>
  <si>
    <t>Test-</t>
  </si>
  <si>
    <t>p(M+)=</t>
  </si>
  <si>
    <t>sens=</t>
  </si>
  <si>
    <t>spec=</t>
  </si>
  <si>
    <t>anomalia</t>
  </si>
  <si>
    <t>Test +</t>
  </si>
  <si>
    <t>8,5:100=1:x</t>
  </si>
  <si>
    <t>5,2:100=1:x</t>
  </si>
  <si>
    <t>donne che fanno il test</t>
  </si>
  <si>
    <t>villi</t>
  </si>
  <si>
    <t>no villi</t>
  </si>
  <si>
    <t>anomalie</t>
  </si>
  <si>
    <t>gravidanze</t>
  </si>
  <si>
    <t>aborti</t>
  </si>
  <si>
    <t>V- =</t>
  </si>
  <si>
    <t>V+ =</t>
  </si>
  <si>
    <t>CALCOLI</t>
  </si>
  <si>
    <t>DOWN</t>
  </si>
  <si>
    <t>n</t>
  </si>
  <si>
    <t>p(Down)</t>
  </si>
  <si>
    <t>p(Down/anomalia)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</si>
</sst>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0" xfId="1" applyFont="1"/>
    <xf numFmtId="164" fontId="2" fillId="0" borderId="0" xfId="1" applyNumberFormat="1" applyFont="1"/>
    <xf numFmtId="10" fontId="2" fillId="0" borderId="0" xfId="1" applyNumberFormat="1" applyFont="1"/>
    <xf numFmtId="0" fontId="2" fillId="3" borderId="0" xfId="0" applyFont="1" applyFill="1"/>
    <xf numFmtId="1" fontId="2" fillId="3" borderId="0" xfId="0" applyNumberFormat="1" applyFont="1" applyFill="1"/>
    <xf numFmtId="0" fontId="4" fillId="0" borderId="0" xfId="0" applyFont="1"/>
    <xf numFmtId="164" fontId="2" fillId="0" borderId="0" xfId="1" applyNumberFormat="1" applyFont="1" applyAlignment="1">
      <alignment horizontal="center" vertical="center"/>
    </xf>
    <xf numFmtId="0" fontId="3" fillId="3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10" fontId="3" fillId="4" borderId="0" xfId="1" applyNumberFormat="1" applyFont="1" applyFill="1" applyAlignment="1">
      <alignment horizontal="center"/>
    </xf>
    <xf numFmtId="9" fontId="3" fillId="4" borderId="0" xfId="1" applyFont="1" applyFill="1" applyAlignment="1">
      <alignment horizontal="center"/>
    </xf>
    <xf numFmtId="0" fontId="3" fillId="4" borderId="0" xfId="0" applyFont="1" applyFill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200" zoomScaleNormal="200" workbookViewId="0">
      <selection activeCell="I9" sqref="I9"/>
    </sheetView>
  </sheetViews>
  <sheetFormatPr defaultRowHeight="15" x14ac:dyDescent="0.25"/>
  <cols>
    <col min="1" max="1" width="9.28515625" customWidth="1"/>
    <col min="2" max="2" width="10.42578125" bestFit="1" customWidth="1"/>
    <col min="4" max="4" width="9.85546875" bestFit="1" customWidth="1"/>
  </cols>
  <sheetData>
    <row r="1" spans="1:10" ht="21" x14ac:dyDescent="0.4">
      <c r="A1" s="2"/>
      <c r="B1" s="3" t="s">
        <v>0</v>
      </c>
      <c r="C1" s="4" t="s">
        <v>1</v>
      </c>
      <c r="D1" s="2"/>
      <c r="E1" s="1"/>
      <c r="I1" t="s">
        <v>19</v>
      </c>
    </row>
    <row r="2" spans="1:10" ht="21" x14ac:dyDescent="0.4">
      <c r="A2" s="5" t="s">
        <v>2</v>
      </c>
      <c r="B2" s="6">
        <v>49</v>
      </c>
      <c r="C2" s="16">
        <f>D2-B2</f>
        <v>528</v>
      </c>
      <c r="D2" s="19">
        <v>577</v>
      </c>
      <c r="E2" s="10">
        <f>D2/D4</f>
        <v>5.1958577217469611E-2</v>
      </c>
      <c r="I2" s="11" t="s">
        <v>9</v>
      </c>
      <c r="J2" s="11"/>
    </row>
    <row r="3" spans="1:10" ht="21" x14ac:dyDescent="0.4">
      <c r="A3" s="2" t="s">
        <v>3</v>
      </c>
      <c r="B3" s="17">
        <f>B4-B2</f>
        <v>2</v>
      </c>
      <c r="C3" s="18">
        <f>D3-B3</f>
        <v>10526</v>
      </c>
      <c r="D3" s="2">
        <f>D4-D2</f>
        <v>10528</v>
      </c>
      <c r="E3" s="1"/>
      <c r="I3" s="11">
        <f>100/8.5</f>
        <v>11.764705882352942</v>
      </c>
      <c r="J3" s="11"/>
    </row>
    <row r="4" spans="1:10" ht="21" x14ac:dyDescent="0.4">
      <c r="A4" s="5"/>
      <c r="B4" s="6">
        <v>51</v>
      </c>
      <c r="C4" s="7">
        <f>D4-B4</f>
        <v>11054</v>
      </c>
      <c r="D4" s="19">
        <v>11105</v>
      </c>
      <c r="E4" s="1"/>
      <c r="I4" s="11" t="s">
        <v>10</v>
      </c>
      <c r="J4" s="11"/>
    </row>
    <row r="5" spans="1:10" ht="21" x14ac:dyDescent="0.35">
      <c r="A5" s="5"/>
      <c r="B5" s="5"/>
      <c r="C5" s="5"/>
      <c r="D5" s="20"/>
      <c r="E5" s="20" t="s">
        <v>21</v>
      </c>
      <c r="F5" s="23" t="s">
        <v>22</v>
      </c>
      <c r="G5" s="23" t="s">
        <v>23</v>
      </c>
      <c r="I5" s="11">
        <f>100/5.2</f>
        <v>19.23076923076923</v>
      </c>
      <c r="J5" s="11"/>
    </row>
    <row r="6" spans="1:10" ht="21" x14ac:dyDescent="0.35">
      <c r="A6" s="1" t="s">
        <v>4</v>
      </c>
      <c r="B6" s="10">
        <f>B4/D4</f>
        <v>4.5925258892390818E-3</v>
      </c>
      <c r="C6" s="1"/>
      <c r="D6" s="20" t="s">
        <v>20</v>
      </c>
      <c r="E6" s="20">
        <v>25</v>
      </c>
      <c r="F6" s="21">
        <f>E6/D4</f>
        <v>2.2512381809995496E-3</v>
      </c>
      <c r="G6" s="22">
        <f>E6/B4</f>
        <v>0.49019607843137253</v>
      </c>
      <c r="I6" s="11">
        <f>I3*I5</f>
        <v>226.24434389140274</v>
      </c>
      <c r="J6" s="11"/>
    </row>
    <row r="7" spans="1:10" ht="21" x14ac:dyDescent="0.4">
      <c r="A7" s="1" t="s">
        <v>5</v>
      </c>
      <c r="B7" s="8">
        <f>B2/B4</f>
        <v>0.96078431372549022</v>
      </c>
      <c r="C7" s="1"/>
      <c r="D7" s="1"/>
      <c r="E7" s="1"/>
      <c r="F7" s="1"/>
      <c r="G7" s="1"/>
    </row>
    <row r="8" spans="1:10" ht="21" x14ac:dyDescent="0.4">
      <c r="A8" s="1" t="s">
        <v>6</v>
      </c>
      <c r="B8" s="9">
        <f>C3/C4</f>
        <v>0.95223448525420662</v>
      </c>
      <c r="C8" s="1"/>
      <c r="D8" s="12">
        <f>I6</f>
        <v>226.24434389140274</v>
      </c>
      <c r="E8" s="11" t="s">
        <v>11</v>
      </c>
      <c r="F8" s="11"/>
      <c r="G8" s="11"/>
      <c r="I8" s="15">
        <v>19</v>
      </c>
      <c r="J8" s="15" t="s">
        <v>11</v>
      </c>
    </row>
    <row r="9" spans="1:10" ht="21" x14ac:dyDescent="0.4">
      <c r="A9" s="1" t="s">
        <v>18</v>
      </c>
      <c r="B9" s="9">
        <f>B2/D2</f>
        <v>8.4922010398613523E-2</v>
      </c>
      <c r="C9" s="1"/>
      <c r="D9" s="11">
        <v>12</v>
      </c>
      <c r="E9" s="11" t="s">
        <v>8</v>
      </c>
      <c r="F9" s="11"/>
      <c r="G9" s="11"/>
      <c r="I9" s="15">
        <v>1</v>
      </c>
      <c r="J9" s="15" t="s">
        <v>2</v>
      </c>
    </row>
    <row r="10" spans="1:10" ht="21" x14ac:dyDescent="0.4">
      <c r="A10" s="1" t="s">
        <v>17</v>
      </c>
      <c r="B10" s="10">
        <f>C3/D3</f>
        <v>0.99981003039513683</v>
      </c>
      <c r="C10" s="1"/>
      <c r="D10" s="11">
        <v>1</v>
      </c>
      <c r="E10" s="11" t="s">
        <v>7</v>
      </c>
      <c r="F10" s="11"/>
      <c r="G10" s="11"/>
    </row>
    <row r="12" spans="1:10" ht="21" x14ac:dyDescent="0.4">
      <c r="A12" s="1"/>
      <c r="B12" s="1"/>
      <c r="C12" s="1"/>
      <c r="D12" s="1"/>
      <c r="E12" s="13" t="s">
        <v>14</v>
      </c>
      <c r="F12" s="13" t="s">
        <v>15</v>
      </c>
      <c r="G12" s="13" t="s">
        <v>16</v>
      </c>
    </row>
    <row r="13" spans="1:10" ht="21" x14ac:dyDescent="0.3">
      <c r="A13" s="5" t="s">
        <v>2</v>
      </c>
      <c r="B13" s="5">
        <v>577</v>
      </c>
      <c r="C13" s="5" t="s">
        <v>12</v>
      </c>
      <c r="D13" s="5">
        <v>442</v>
      </c>
      <c r="E13" s="5">
        <v>48</v>
      </c>
      <c r="F13" s="5">
        <f>D13-E13</f>
        <v>394</v>
      </c>
      <c r="G13" s="5">
        <v>4</v>
      </c>
      <c r="H13" s="14">
        <f>G13/F13</f>
        <v>1.015228426395939E-2</v>
      </c>
    </row>
    <row r="14" spans="1:10" ht="21" x14ac:dyDescent="0.3">
      <c r="A14" s="5"/>
      <c r="B14" s="5"/>
      <c r="C14" s="5" t="s">
        <v>13</v>
      </c>
      <c r="D14" s="5">
        <f>577-442</f>
        <v>135</v>
      </c>
      <c r="E14" s="5">
        <v>1</v>
      </c>
      <c r="F14" s="5"/>
      <c r="G14" s="5"/>
      <c r="H14" s="5"/>
    </row>
    <row r="15" spans="1:10" ht="21" x14ac:dyDescent="0.4">
      <c r="A15" s="1"/>
      <c r="B15" s="1"/>
      <c r="C15" s="1"/>
      <c r="D15" s="1"/>
      <c r="E15" s="1"/>
      <c r="F15" s="1"/>
      <c r="G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A.P.S.S. Trento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Studente200</dc:creator>
  <cp:lastModifiedBy>Giuseppe Verlato</cp:lastModifiedBy>
  <dcterms:created xsi:type="dcterms:W3CDTF">2017-11-24T11:10:18Z</dcterms:created>
  <dcterms:modified xsi:type="dcterms:W3CDTF">2019-11-27T16:33:08Z</dcterms:modified>
</cp:coreProperties>
</file>